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Buffer" sheetId="1" r:id="rId1"/>
  </sheets>
  <definedNames>
    <definedName name="__123Graph_ACHART3" hidden="1">'Buffer'!$J$33:$J$73</definedName>
    <definedName name="_Fill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<sst xmlns="http://schemas.openxmlformats.org/spreadsheetml/2006/main" count="18" uniqueCount="16">
  <si>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volume (ml)</t>
  </si>
  <si>
    <t>pH</t>
  </si>
  <si>
    <t>Ka</t>
  </si>
  <si>
    <t>[HA]</t>
  </si>
  <si>
    <t>[A]</t>
  </si>
  <si>
    <t>vol</t>
  </si>
  <si>
    <t>titrant [OH]</t>
  </si>
  <si>
    <t>step size</t>
  </si>
  <si>
    <t>moles [HA]</t>
  </si>
  <si>
    <t>moles [A]</t>
  </si>
  <si>
    <t>[H]</t>
  </si>
  <si>
    <t>titrant [H]</t>
  </si>
  <si>
    <t>ml Acid</t>
  </si>
  <si>
    <t>ml Base</t>
  </si>
  <si>
    <t>vol titrated</t>
  </si>
  <si>
    <t>Weak Acid Buffer Titration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</si>
</sst>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_)"/>
  </numFmts>
  <fonts count="5">
    <font>
      <sz val="12"/>
      <name val="Arial MT"/>
      <family val="0"/>
    </font>
    <font>
      <sz val="10"/>
      <name val="Arial"/>
      <family val="0"/>
    </font>
    <font>
      <sz val="10"/>
      <name val="Arial MT"/>
      <family val="2"/>
    </font>
    <font>
      <sz val="9"/>
      <name val="Arial MT"/>
      <family val="2"/>
    </font>
    <font>
      <b/>
      <sz val="18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Buffer!$C$33:$C$73</c:f>
              <c:numCache/>
            </c:numRef>
          </c:xVal>
          <c:yVal>
            <c:numRef>
              <c:f>Buffer!$J$33:$J$73</c:f>
              <c:numCache/>
            </c:numRef>
          </c:yVal>
          <c:smooth val="0"/>
        </c:ser>
        <c:axId val="3294442"/>
        <c:axId val="29649979"/>
      </c:scatterChart>
      <c:val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Volume Titrant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29649979"/>
        <c:crosses val="autoZero"/>
        <c:crossBetween val="midCat"/>
        <c:dispUnits/>
      </c:val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294442"/>
        <c:crosses val="autoZero"/>
        <c:crossBetween val="midCat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85725</xdr:rowOff>
    </xdr:from>
    <xdr:to>
      <xdr:col>8</xdr:col>
      <xdr:colOff>28575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1743075" y="571500"/>
        <a:ext cx="4991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3"/>
  <sheetViews>
    <sheetView tabSelected="1" defaultGridColor="0" zoomScale="87" zoomScaleNormal="87" colorId="22" workbookViewId="0" topLeftCell="A1">
      <selection activeCell="B17" sqref="B17"/>
    </sheetView>
  </sheetViews>
  <sheetFormatPr defaultColWidth="9.77734375" defaultRowHeight="15"/>
  <sheetData>
    <row r="1" ht="23.25">
      <c r="A1" s="2" t="s">
        <v>15</v>
      </c>
    </row>
    <row r="3" spans="1:3" ht="15">
      <c r="A3" t="s">
        <v>2</v>
      </c>
      <c r="B3" s="1">
        <v>4.5E-05</v>
      </c>
      <c r="C3" s="1"/>
    </row>
    <row r="4" spans="1:2" ht="15">
      <c r="A4" t="s">
        <v>3</v>
      </c>
      <c r="B4">
        <v>0.05</v>
      </c>
    </row>
    <row r="5" spans="1:2" ht="15">
      <c r="A5" t="s">
        <v>4</v>
      </c>
      <c r="B5">
        <v>0.05</v>
      </c>
    </row>
    <row r="6" spans="1:2" ht="15">
      <c r="A6" t="s">
        <v>5</v>
      </c>
      <c r="B6">
        <v>100</v>
      </c>
    </row>
    <row r="7" spans="1:2" ht="15">
      <c r="A7" t="s">
        <v>11</v>
      </c>
      <c r="B7">
        <v>0.1</v>
      </c>
    </row>
    <row r="8" spans="1:2" ht="15">
      <c r="A8" t="s">
        <v>6</v>
      </c>
      <c r="B8">
        <v>0.1</v>
      </c>
    </row>
    <row r="9" spans="1:2" ht="15">
      <c r="A9" t="s">
        <v>7</v>
      </c>
      <c r="B9">
        <v>2.4</v>
      </c>
    </row>
    <row r="32" spans="1:10" ht="15">
      <c r="A32" t="s">
        <v>12</v>
      </c>
      <c r="B32" t="s">
        <v>13</v>
      </c>
      <c r="C32" t="s">
        <v>14</v>
      </c>
      <c r="D32" t="s">
        <v>8</v>
      </c>
      <c r="E32" t="s">
        <v>9</v>
      </c>
      <c r="F32" t="s">
        <v>0</v>
      </c>
      <c r="G32" t="s">
        <v>3</v>
      </c>
      <c r="H32" t="s">
        <v>4</v>
      </c>
      <c r="I32" t="s">
        <v>10</v>
      </c>
      <c r="J32" t="s">
        <v>1</v>
      </c>
    </row>
    <row r="33" spans="1:10" ht="15">
      <c r="A33">
        <f aca="true" t="shared" si="0" ref="A33:A52">A34+B$9</f>
        <v>47.999999999999986</v>
      </c>
      <c r="B33">
        <v>0</v>
      </c>
      <c r="C33">
        <f aca="true" t="shared" si="1" ref="C33:C73">B33-A33</f>
        <v>-47.999999999999986</v>
      </c>
      <c r="D33">
        <f aca="true" t="shared" si="2" ref="D33:D73">B$4*B$6+B$7*A33-B$8*B33</f>
        <v>9.799999999999999</v>
      </c>
      <c r="E33">
        <f aca="true" t="shared" si="3" ref="E33:E73">B$5*B$6+B$8*B33-B$7*A33</f>
        <v>0.20000000000000107</v>
      </c>
      <c r="F33">
        <f aca="true" t="shared" si="4" ref="F33:F73">B$6+A33+B33</f>
        <v>148</v>
      </c>
      <c r="G33">
        <f aca="true" t="shared" si="5" ref="G33:G73">D33/F33</f>
        <v>0.0662162162162162</v>
      </c>
      <c r="H33">
        <f aca="true" t="shared" si="6" ref="H33:H73">E33/F33</f>
        <v>0.0013513513513513586</v>
      </c>
      <c r="I33">
        <f>IF(H33&gt;0,B$3*G33/H33,(0.00000000000001)/((A33*B$8-D$33)/F33))</f>
        <v>0.0022049999999999882</v>
      </c>
      <c r="J33">
        <f aca="true" t="shared" si="7" ref="J33:J73">-LOG(I33)</f>
        <v>2.656591406196145</v>
      </c>
    </row>
    <row r="34" spans="1:10" ht="15">
      <c r="A34">
        <f t="shared" si="0"/>
        <v>45.59999999999999</v>
      </c>
      <c r="B34">
        <v>0</v>
      </c>
      <c r="C34">
        <f t="shared" si="1"/>
        <v>-45.59999999999999</v>
      </c>
      <c r="D34">
        <f t="shared" si="2"/>
        <v>9.559999999999999</v>
      </c>
      <c r="E34">
        <f t="shared" si="3"/>
        <v>0.4400000000000013</v>
      </c>
      <c r="F34">
        <f t="shared" si="4"/>
        <v>145.6</v>
      </c>
      <c r="G34">
        <f t="shared" si="5"/>
        <v>0.06565934065934065</v>
      </c>
      <c r="H34">
        <f t="shared" si="6"/>
        <v>0.0030219780219780308</v>
      </c>
      <c r="I34">
        <f aca="true" t="shared" si="8" ref="I34:I73">IF(G34&gt;0,B$3*G34/H34,(0.00000000000001)/((A34*B$8-D$33)/F34))</f>
        <v>0.0009777272727272697</v>
      </c>
      <c r="J34">
        <f t="shared" si="7"/>
        <v>3.009782270434745</v>
      </c>
    </row>
    <row r="35" spans="1:10" ht="15">
      <c r="A35">
        <f t="shared" si="0"/>
        <v>43.19999999999999</v>
      </c>
      <c r="B35">
        <v>0</v>
      </c>
      <c r="C35">
        <f t="shared" si="1"/>
        <v>-43.19999999999999</v>
      </c>
      <c r="D35">
        <f t="shared" si="2"/>
        <v>9.32</v>
      </c>
      <c r="E35">
        <f t="shared" si="3"/>
        <v>0.6800000000000006</v>
      </c>
      <c r="F35">
        <f t="shared" si="4"/>
        <v>143.2</v>
      </c>
      <c r="G35">
        <f t="shared" si="5"/>
        <v>0.06508379888268156</v>
      </c>
      <c r="H35">
        <f t="shared" si="6"/>
        <v>0.004748603351955312</v>
      </c>
      <c r="I35">
        <f t="shared" si="8"/>
        <v>0.0006167647058823524</v>
      </c>
      <c r="J35">
        <f t="shared" si="7"/>
        <v>3.2098804865769117</v>
      </c>
    </row>
    <row r="36" spans="1:10" ht="15">
      <c r="A36">
        <f t="shared" si="0"/>
        <v>40.79999999999999</v>
      </c>
      <c r="B36">
        <v>0</v>
      </c>
      <c r="C36">
        <f t="shared" si="1"/>
        <v>-40.79999999999999</v>
      </c>
      <c r="D36">
        <f t="shared" si="2"/>
        <v>9.079999999999998</v>
      </c>
      <c r="E36">
        <f t="shared" si="3"/>
        <v>0.9200000000000008</v>
      </c>
      <c r="F36">
        <f t="shared" si="4"/>
        <v>140.79999999999998</v>
      </c>
      <c r="G36">
        <f t="shared" si="5"/>
        <v>0.06448863636363636</v>
      </c>
      <c r="H36">
        <f t="shared" si="6"/>
        <v>0.006534090909090916</v>
      </c>
      <c r="I36">
        <f t="shared" si="8"/>
        <v>0.0004441304347826083</v>
      </c>
      <c r="J36">
        <f t="shared" si="7"/>
        <v>3.352489465049127</v>
      </c>
    </row>
    <row r="37" spans="1:10" ht="15">
      <c r="A37">
        <f t="shared" si="0"/>
        <v>38.39999999999999</v>
      </c>
      <c r="B37">
        <v>0</v>
      </c>
      <c r="C37">
        <f t="shared" si="1"/>
        <v>-38.39999999999999</v>
      </c>
      <c r="D37">
        <f t="shared" si="2"/>
        <v>8.84</v>
      </c>
      <c r="E37">
        <f t="shared" si="3"/>
        <v>1.1600000000000006</v>
      </c>
      <c r="F37">
        <f t="shared" si="4"/>
        <v>138.39999999999998</v>
      </c>
      <c r="G37">
        <f t="shared" si="5"/>
        <v>0.0638728323699422</v>
      </c>
      <c r="H37">
        <f t="shared" si="6"/>
        <v>0.008381502890173417</v>
      </c>
      <c r="I37">
        <f t="shared" si="8"/>
        <v>0.00034293103448275843</v>
      </c>
      <c r="J37">
        <f t="shared" si="7"/>
        <v>3.464793210438502</v>
      </c>
    </row>
    <row r="38" spans="1:10" ht="15">
      <c r="A38">
        <f t="shared" si="0"/>
        <v>35.99999999999999</v>
      </c>
      <c r="B38">
        <v>0</v>
      </c>
      <c r="C38">
        <f t="shared" si="1"/>
        <v>-35.99999999999999</v>
      </c>
      <c r="D38">
        <f t="shared" si="2"/>
        <v>8.6</v>
      </c>
      <c r="E38">
        <f t="shared" si="3"/>
        <v>1.4000000000000004</v>
      </c>
      <c r="F38">
        <f t="shared" si="4"/>
        <v>136</v>
      </c>
      <c r="G38">
        <f t="shared" si="5"/>
        <v>0.06323529411764706</v>
      </c>
      <c r="H38">
        <f t="shared" si="6"/>
        <v>0.010294117647058827</v>
      </c>
      <c r="I38">
        <f t="shared" si="8"/>
        <v>0.00027642857142857135</v>
      </c>
      <c r="J38">
        <f t="shared" si="7"/>
        <v>3.5584170706593268</v>
      </c>
    </row>
    <row r="39" spans="1:10" ht="15">
      <c r="A39">
        <f t="shared" si="0"/>
        <v>33.599999999999994</v>
      </c>
      <c r="B39">
        <v>0</v>
      </c>
      <c r="C39">
        <f t="shared" si="1"/>
        <v>-33.599999999999994</v>
      </c>
      <c r="D39">
        <f t="shared" si="2"/>
        <v>8.36</v>
      </c>
      <c r="E39">
        <f t="shared" si="3"/>
        <v>1.6400000000000006</v>
      </c>
      <c r="F39">
        <f t="shared" si="4"/>
        <v>133.6</v>
      </c>
      <c r="G39">
        <f t="shared" si="5"/>
        <v>0.0625748502994012</v>
      </c>
      <c r="H39">
        <f t="shared" si="6"/>
        <v>0.012275449101796412</v>
      </c>
      <c r="I39">
        <f t="shared" si="8"/>
        <v>0.00022939024390243893</v>
      </c>
      <c r="J39">
        <f t="shared" si="7"/>
        <v>3.639425056833338</v>
      </c>
    </row>
    <row r="40" spans="1:10" ht="15">
      <c r="A40">
        <f t="shared" si="0"/>
        <v>31.199999999999992</v>
      </c>
      <c r="B40">
        <v>0</v>
      </c>
      <c r="C40">
        <f t="shared" si="1"/>
        <v>-31.199999999999992</v>
      </c>
      <c r="D40">
        <f t="shared" si="2"/>
        <v>8.12</v>
      </c>
      <c r="E40">
        <f t="shared" si="3"/>
        <v>1.8800000000000008</v>
      </c>
      <c r="F40">
        <f t="shared" si="4"/>
        <v>131.2</v>
      </c>
      <c r="G40">
        <f t="shared" si="5"/>
        <v>0.061890243902439024</v>
      </c>
      <c r="H40">
        <f t="shared" si="6"/>
        <v>0.014329268292682934</v>
      </c>
      <c r="I40">
        <f t="shared" si="8"/>
        <v>0.0001943617021276595</v>
      </c>
      <c r="J40">
        <f t="shared" si="7"/>
        <v>3.711389306247161</v>
      </c>
    </row>
    <row r="41" spans="1:10" ht="15">
      <c r="A41">
        <f t="shared" si="0"/>
        <v>28.799999999999994</v>
      </c>
      <c r="B41">
        <v>0</v>
      </c>
      <c r="C41">
        <f t="shared" si="1"/>
        <v>-28.799999999999994</v>
      </c>
      <c r="D41">
        <f t="shared" si="2"/>
        <v>7.879999999999999</v>
      </c>
      <c r="E41">
        <f t="shared" si="3"/>
        <v>2.1200000000000006</v>
      </c>
      <c r="F41">
        <f t="shared" si="4"/>
        <v>128.79999999999998</v>
      </c>
      <c r="G41">
        <f t="shared" si="5"/>
        <v>0.061180124223602486</v>
      </c>
      <c r="H41">
        <f t="shared" si="6"/>
        <v>0.016459627329192553</v>
      </c>
      <c r="I41">
        <f t="shared" si="8"/>
        <v>0.00016726415094339619</v>
      </c>
      <c r="J41">
        <f t="shared" si="7"/>
        <v>3.7765971296638527</v>
      </c>
    </row>
    <row r="42" spans="1:10" ht="15">
      <c r="A42">
        <f t="shared" si="0"/>
        <v>26.399999999999995</v>
      </c>
      <c r="B42">
        <v>0</v>
      </c>
      <c r="C42">
        <f t="shared" si="1"/>
        <v>-26.399999999999995</v>
      </c>
      <c r="D42">
        <f t="shared" si="2"/>
        <v>7.64</v>
      </c>
      <c r="E42">
        <f t="shared" si="3"/>
        <v>2.3600000000000003</v>
      </c>
      <c r="F42">
        <f t="shared" si="4"/>
        <v>126.39999999999999</v>
      </c>
      <c r="G42">
        <f t="shared" si="5"/>
        <v>0.06044303797468355</v>
      </c>
      <c r="H42">
        <f t="shared" si="6"/>
        <v>0.01867088607594937</v>
      </c>
      <c r="I42">
        <f t="shared" si="8"/>
        <v>0.0001456779661016949</v>
      </c>
      <c r="J42">
        <f t="shared" si="7"/>
        <v>3.836606130619073</v>
      </c>
    </row>
    <row r="43" spans="1:10" ht="15">
      <c r="A43">
        <f t="shared" si="0"/>
        <v>23.999999999999996</v>
      </c>
      <c r="B43">
        <v>0</v>
      </c>
      <c r="C43">
        <f t="shared" si="1"/>
        <v>-23.999999999999996</v>
      </c>
      <c r="D43">
        <f t="shared" si="2"/>
        <v>7.4</v>
      </c>
      <c r="E43">
        <f t="shared" si="3"/>
        <v>2.6</v>
      </c>
      <c r="F43">
        <f t="shared" si="4"/>
        <v>124</v>
      </c>
      <c r="G43">
        <f t="shared" si="5"/>
        <v>0.05967741935483871</v>
      </c>
      <c r="H43">
        <f t="shared" si="6"/>
        <v>0.020967741935483872</v>
      </c>
      <c r="I43">
        <f t="shared" si="8"/>
        <v>0.00012807692307692308</v>
      </c>
      <c r="J43">
        <f t="shared" si="7"/>
        <v>3.892529114464498</v>
      </c>
    </row>
    <row r="44" spans="1:10" ht="15">
      <c r="A44">
        <f t="shared" si="0"/>
        <v>21.599999999999998</v>
      </c>
      <c r="B44">
        <v>0</v>
      </c>
      <c r="C44">
        <f t="shared" si="1"/>
        <v>-21.599999999999998</v>
      </c>
      <c r="D44">
        <f t="shared" si="2"/>
        <v>7.16</v>
      </c>
      <c r="E44">
        <f t="shared" si="3"/>
        <v>2.8400000000000003</v>
      </c>
      <c r="F44">
        <f t="shared" si="4"/>
        <v>121.6</v>
      </c>
      <c r="G44">
        <f t="shared" si="5"/>
        <v>0.058881578947368424</v>
      </c>
      <c r="H44">
        <f t="shared" si="6"/>
        <v>0.02335526315789474</v>
      </c>
      <c r="I44">
        <f t="shared" si="8"/>
        <v>0.00011345070422535211</v>
      </c>
      <c r="J44">
        <f t="shared" si="7"/>
        <v>3.9451928039638386</v>
      </c>
    </row>
    <row r="45" spans="1:10" ht="15">
      <c r="A45">
        <f t="shared" si="0"/>
        <v>19.2</v>
      </c>
      <c r="B45">
        <v>0</v>
      </c>
      <c r="C45">
        <f t="shared" si="1"/>
        <v>-19.2</v>
      </c>
      <c r="D45">
        <f t="shared" si="2"/>
        <v>6.92</v>
      </c>
      <c r="E45">
        <f t="shared" si="3"/>
        <v>3.08</v>
      </c>
      <c r="F45">
        <f t="shared" si="4"/>
        <v>119.2</v>
      </c>
      <c r="G45">
        <f t="shared" si="5"/>
        <v>0.05805369127516778</v>
      </c>
      <c r="H45">
        <f t="shared" si="6"/>
        <v>0.025838926174496644</v>
      </c>
      <c r="I45">
        <f t="shared" si="8"/>
        <v>0.00010110389610389611</v>
      </c>
      <c r="J45">
        <f t="shared" si="7"/>
        <v>3.995232108268343</v>
      </c>
    </row>
    <row r="46" spans="1:10" ht="15">
      <c r="A46">
        <f t="shared" si="0"/>
        <v>16.8</v>
      </c>
      <c r="B46">
        <v>0</v>
      </c>
      <c r="C46">
        <f t="shared" si="1"/>
        <v>-16.8</v>
      </c>
      <c r="D46">
        <f t="shared" si="2"/>
        <v>6.68</v>
      </c>
      <c r="E46">
        <f t="shared" si="3"/>
        <v>3.32</v>
      </c>
      <c r="F46">
        <f t="shared" si="4"/>
        <v>116.8</v>
      </c>
      <c r="G46">
        <f t="shared" si="5"/>
        <v>0.05719178082191781</v>
      </c>
      <c r="H46">
        <f t="shared" si="6"/>
        <v>0.028424657534246573</v>
      </c>
      <c r="I46">
        <f t="shared" si="8"/>
        <v>9.05421686746988E-05</v>
      </c>
      <c r="J46">
        <f t="shared" si="7"/>
        <v>4.0431491074531465</v>
      </c>
    </row>
    <row r="47" spans="1:10" ht="15">
      <c r="A47">
        <f t="shared" si="0"/>
        <v>14.4</v>
      </c>
      <c r="B47">
        <v>0</v>
      </c>
      <c r="C47">
        <f t="shared" si="1"/>
        <v>-14.4</v>
      </c>
      <c r="D47">
        <f t="shared" si="2"/>
        <v>6.44</v>
      </c>
      <c r="E47">
        <f t="shared" si="3"/>
        <v>3.5599999999999996</v>
      </c>
      <c r="F47">
        <f t="shared" si="4"/>
        <v>114.4</v>
      </c>
      <c r="G47">
        <f t="shared" si="5"/>
        <v>0.056293706293706294</v>
      </c>
      <c r="H47">
        <f t="shared" si="6"/>
        <v>0.031118881118881114</v>
      </c>
      <c r="I47">
        <f t="shared" si="8"/>
        <v>8.140449438202248E-05</v>
      </c>
      <c r="J47">
        <f t="shared" si="7"/>
        <v>4.089351616837719</v>
      </c>
    </row>
    <row r="48" spans="1:10" ht="15">
      <c r="A48">
        <f t="shared" si="0"/>
        <v>12</v>
      </c>
      <c r="B48">
        <v>0</v>
      </c>
      <c r="C48">
        <f t="shared" si="1"/>
        <v>-12</v>
      </c>
      <c r="D48">
        <f t="shared" si="2"/>
        <v>6.2</v>
      </c>
      <c r="E48">
        <f t="shared" si="3"/>
        <v>3.8</v>
      </c>
      <c r="F48">
        <f t="shared" si="4"/>
        <v>112</v>
      </c>
      <c r="G48">
        <f t="shared" si="5"/>
        <v>0.05535714285714286</v>
      </c>
      <c r="H48">
        <f t="shared" si="6"/>
        <v>0.033928571428571426</v>
      </c>
      <c r="I48">
        <f t="shared" si="8"/>
        <v>7.342105263157897E-05</v>
      </c>
      <c r="J48">
        <f t="shared" si="7"/>
        <v>4.134179393343213</v>
      </c>
    </row>
    <row r="49" spans="1:10" ht="15">
      <c r="A49">
        <f t="shared" si="0"/>
        <v>9.6</v>
      </c>
      <c r="B49">
        <v>0</v>
      </c>
      <c r="C49">
        <f t="shared" si="1"/>
        <v>-9.6</v>
      </c>
      <c r="D49">
        <f t="shared" si="2"/>
        <v>5.96</v>
      </c>
      <c r="E49">
        <f t="shared" si="3"/>
        <v>4.04</v>
      </c>
      <c r="F49">
        <f t="shared" si="4"/>
        <v>109.6</v>
      </c>
      <c r="G49">
        <f t="shared" si="5"/>
        <v>0.054379562043795626</v>
      </c>
      <c r="H49">
        <f t="shared" si="6"/>
        <v>0.03686131386861314</v>
      </c>
      <c r="I49">
        <f t="shared" si="8"/>
        <v>6.638613861386141E-05</v>
      </c>
      <c r="J49">
        <f t="shared" si="7"/>
        <v>4.177922591595025</v>
      </c>
    </row>
    <row r="50" spans="1:10" ht="15">
      <c r="A50">
        <f t="shared" si="0"/>
        <v>7.199999999999999</v>
      </c>
      <c r="B50">
        <v>0</v>
      </c>
      <c r="C50">
        <f t="shared" si="1"/>
        <v>-7.199999999999999</v>
      </c>
      <c r="D50">
        <f t="shared" si="2"/>
        <v>5.72</v>
      </c>
      <c r="E50">
        <f t="shared" si="3"/>
        <v>4.28</v>
      </c>
      <c r="F50">
        <f t="shared" si="4"/>
        <v>107.2</v>
      </c>
      <c r="G50">
        <f t="shared" si="5"/>
        <v>0.053358208955223876</v>
      </c>
      <c r="H50">
        <f t="shared" si="6"/>
        <v>0.03992537313432836</v>
      </c>
      <c r="I50">
        <f t="shared" si="8"/>
        <v>6.014018691588784E-05</v>
      </c>
      <c r="J50">
        <f t="shared" si="7"/>
        <v>4.220835226444804</v>
      </c>
    </row>
    <row r="51" spans="1:10" ht="15">
      <c r="A51">
        <f t="shared" si="0"/>
        <v>4.8</v>
      </c>
      <c r="B51">
        <v>0</v>
      </c>
      <c r="C51">
        <f t="shared" si="1"/>
        <v>-4.8</v>
      </c>
      <c r="D51">
        <f t="shared" si="2"/>
        <v>5.48</v>
      </c>
      <c r="E51">
        <f t="shared" si="3"/>
        <v>4.52</v>
      </c>
      <c r="F51">
        <f t="shared" si="4"/>
        <v>104.8</v>
      </c>
      <c r="G51">
        <f t="shared" si="5"/>
        <v>0.052290076335877865</v>
      </c>
      <c r="H51">
        <f t="shared" si="6"/>
        <v>0.04312977099236641</v>
      </c>
      <c r="I51">
        <f t="shared" si="8"/>
        <v>5.4557522123893816E-05</v>
      </c>
      <c r="J51">
        <f t="shared" si="7"/>
        <v>4.263145362551669</v>
      </c>
    </row>
    <row r="52" spans="1:10" ht="15">
      <c r="A52">
        <f t="shared" si="0"/>
        <v>2.4</v>
      </c>
      <c r="B52">
        <v>0</v>
      </c>
      <c r="C52">
        <f t="shared" si="1"/>
        <v>-2.4</v>
      </c>
      <c r="D52">
        <f t="shared" si="2"/>
        <v>5.24</v>
      </c>
      <c r="E52">
        <f t="shared" si="3"/>
        <v>4.76</v>
      </c>
      <c r="F52">
        <f t="shared" si="4"/>
        <v>102.4</v>
      </c>
      <c r="G52">
        <f t="shared" si="5"/>
        <v>0.051171875</v>
      </c>
      <c r="H52">
        <f t="shared" si="6"/>
        <v>0.046484374999999994</v>
      </c>
      <c r="I52">
        <f t="shared" si="8"/>
        <v>4.9537815126050435E-05</v>
      </c>
      <c r="J52">
        <f t="shared" si="7"/>
        <v>4.305063151961423</v>
      </c>
    </row>
    <row r="53" spans="1:10" ht="15">
      <c r="A53">
        <v>0</v>
      </c>
      <c r="B53">
        <v>0</v>
      </c>
      <c r="C53">
        <f t="shared" si="1"/>
        <v>0</v>
      </c>
      <c r="D53">
        <f t="shared" si="2"/>
        <v>5</v>
      </c>
      <c r="E53">
        <f t="shared" si="3"/>
        <v>5</v>
      </c>
      <c r="F53">
        <f t="shared" si="4"/>
        <v>100</v>
      </c>
      <c r="G53">
        <f t="shared" si="5"/>
        <v>0.05</v>
      </c>
      <c r="H53">
        <f t="shared" si="6"/>
        <v>0.05</v>
      </c>
      <c r="I53">
        <f t="shared" si="8"/>
        <v>4.4999999999999996E-05</v>
      </c>
      <c r="J53">
        <f t="shared" si="7"/>
        <v>4.346787486224656</v>
      </c>
    </row>
    <row r="54" spans="1:10" ht="15">
      <c r="A54">
        <v>0</v>
      </c>
      <c r="B54">
        <f aca="true" t="shared" si="9" ref="B54:B73">B53+B$9</f>
        <v>2.4</v>
      </c>
      <c r="C54">
        <f t="shared" si="1"/>
        <v>2.4</v>
      </c>
      <c r="D54">
        <f t="shared" si="2"/>
        <v>4.76</v>
      </c>
      <c r="E54">
        <f t="shared" si="3"/>
        <v>5.24</v>
      </c>
      <c r="F54">
        <f t="shared" si="4"/>
        <v>102.4</v>
      </c>
      <c r="G54">
        <f t="shared" si="5"/>
        <v>0.046484374999999994</v>
      </c>
      <c r="H54">
        <f t="shared" si="6"/>
        <v>0.051171875</v>
      </c>
      <c r="I54">
        <f t="shared" si="8"/>
        <v>4.0877862595419845E-05</v>
      </c>
      <c r="J54">
        <f t="shared" si="7"/>
        <v>4.3885118204878895</v>
      </c>
    </row>
    <row r="55" spans="1:10" ht="15">
      <c r="A55">
        <v>0</v>
      </c>
      <c r="B55">
        <f t="shared" si="9"/>
        <v>4.8</v>
      </c>
      <c r="C55">
        <f t="shared" si="1"/>
        <v>4.8</v>
      </c>
      <c r="D55">
        <f t="shared" si="2"/>
        <v>4.52</v>
      </c>
      <c r="E55">
        <f t="shared" si="3"/>
        <v>5.48</v>
      </c>
      <c r="F55">
        <f t="shared" si="4"/>
        <v>104.8</v>
      </c>
      <c r="G55">
        <f t="shared" si="5"/>
        <v>0.04312977099236641</v>
      </c>
      <c r="H55">
        <f t="shared" si="6"/>
        <v>0.052290076335877865</v>
      </c>
      <c r="I55">
        <f t="shared" si="8"/>
        <v>3.711678832116788E-05</v>
      </c>
      <c r="J55">
        <f t="shared" si="7"/>
        <v>4.430429609897644</v>
      </c>
    </row>
    <row r="56" spans="1:10" ht="15">
      <c r="A56">
        <v>0</v>
      </c>
      <c r="B56">
        <f t="shared" si="9"/>
        <v>7.199999999999999</v>
      </c>
      <c r="C56">
        <f t="shared" si="1"/>
        <v>7.199999999999999</v>
      </c>
      <c r="D56">
        <f t="shared" si="2"/>
        <v>4.28</v>
      </c>
      <c r="E56">
        <f t="shared" si="3"/>
        <v>5.72</v>
      </c>
      <c r="F56">
        <f t="shared" si="4"/>
        <v>107.2</v>
      </c>
      <c r="G56">
        <f t="shared" si="5"/>
        <v>0.03992537313432836</v>
      </c>
      <c r="H56">
        <f t="shared" si="6"/>
        <v>0.053358208955223876</v>
      </c>
      <c r="I56">
        <f t="shared" si="8"/>
        <v>3.367132867132868E-05</v>
      </c>
      <c r="J56">
        <f t="shared" si="7"/>
        <v>4.472739746004509</v>
      </c>
    </row>
    <row r="57" spans="1:10" ht="15">
      <c r="A57">
        <v>0</v>
      </c>
      <c r="B57">
        <f t="shared" si="9"/>
        <v>9.6</v>
      </c>
      <c r="C57">
        <f t="shared" si="1"/>
        <v>9.6</v>
      </c>
      <c r="D57">
        <f t="shared" si="2"/>
        <v>4.04</v>
      </c>
      <c r="E57">
        <f t="shared" si="3"/>
        <v>5.96</v>
      </c>
      <c r="F57">
        <f t="shared" si="4"/>
        <v>109.6</v>
      </c>
      <c r="G57">
        <f t="shared" si="5"/>
        <v>0.03686131386861314</v>
      </c>
      <c r="H57">
        <f t="shared" si="6"/>
        <v>0.054379562043795626</v>
      </c>
      <c r="I57">
        <f t="shared" si="8"/>
        <v>3.0503355704697985E-05</v>
      </c>
      <c r="J57">
        <f t="shared" si="7"/>
        <v>4.515652380854288</v>
      </c>
    </row>
    <row r="58" spans="1:10" ht="15">
      <c r="A58">
        <v>0</v>
      </c>
      <c r="B58">
        <f t="shared" si="9"/>
        <v>12</v>
      </c>
      <c r="C58">
        <f t="shared" si="1"/>
        <v>12</v>
      </c>
      <c r="D58">
        <f t="shared" si="2"/>
        <v>3.8</v>
      </c>
      <c r="E58">
        <f t="shared" si="3"/>
        <v>6.2</v>
      </c>
      <c r="F58">
        <f t="shared" si="4"/>
        <v>112</v>
      </c>
      <c r="G58">
        <f t="shared" si="5"/>
        <v>0.033928571428571426</v>
      </c>
      <c r="H58">
        <f t="shared" si="6"/>
        <v>0.05535714285714286</v>
      </c>
      <c r="I58">
        <f t="shared" si="8"/>
        <v>2.758064516129032E-05</v>
      </c>
      <c r="J58">
        <f t="shared" si="7"/>
        <v>4.5593955791061</v>
      </c>
    </row>
    <row r="59" spans="1:10" ht="15">
      <c r="A59">
        <v>0</v>
      </c>
      <c r="B59">
        <f t="shared" si="9"/>
        <v>14.4</v>
      </c>
      <c r="C59">
        <f t="shared" si="1"/>
        <v>14.4</v>
      </c>
      <c r="D59">
        <f t="shared" si="2"/>
        <v>3.5599999999999996</v>
      </c>
      <c r="E59">
        <f t="shared" si="3"/>
        <v>6.44</v>
      </c>
      <c r="F59">
        <f t="shared" si="4"/>
        <v>114.4</v>
      </c>
      <c r="G59">
        <f t="shared" si="5"/>
        <v>0.031118881118881114</v>
      </c>
      <c r="H59">
        <f t="shared" si="6"/>
        <v>0.056293706293706294</v>
      </c>
      <c r="I59">
        <f t="shared" si="8"/>
        <v>2.4875776397515524E-05</v>
      </c>
      <c r="J59">
        <f t="shared" si="7"/>
        <v>4.604223355611594</v>
      </c>
    </row>
    <row r="60" spans="1:10" ht="15">
      <c r="A60">
        <v>0</v>
      </c>
      <c r="B60">
        <f t="shared" si="9"/>
        <v>16.8</v>
      </c>
      <c r="C60">
        <f t="shared" si="1"/>
        <v>16.8</v>
      </c>
      <c r="D60">
        <f t="shared" si="2"/>
        <v>3.32</v>
      </c>
      <c r="E60">
        <f t="shared" si="3"/>
        <v>6.68</v>
      </c>
      <c r="F60">
        <f t="shared" si="4"/>
        <v>116.8</v>
      </c>
      <c r="G60">
        <f t="shared" si="5"/>
        <v>0.028424657534246573</v>
      </c>
      <c r="H60">
        <f t="shared" si="6"/>
        <v>0.05719178082191781</v>
      </c>
      <c r="I60">
        <f t="shared" si="8"/>
        <v>2.2365269461077844E-05</v>
      </c>
      <c r="J60">
        <f t="shared" si="7"/>
        <v>4.650425864996166</v>
      </c>
    </row>
    <row r="61" spans="1:10" ht="15">
      <c r="A61">
        <v>0</v>
      </c>
      <c r="B61">
        <f t="shared" si="9"/>
        <v>19.2</v>
      </c>
      <c r="C61">
        <f t="shared" si="1"/>
        <v>19.2</v>
      </c>
      <c r="D61">
        <f t="shared" si="2"/>
        <v>3.08</v>
      </c>
      <c r="E61">
        <f t="shared" si="3"/>
        <v>6.92</v>
      </c>
      <c r="F61">
        <f t="shared" si="4"/>
        <v>119.2</v>
      </c>
      <c r="G61">
        <f t="shared" si="5"/>
        <v>0.025838926174496644</v>
      </c>
      <c r="H61">
        <f t="shared" si="6"/>
        <v>0.05805369127516778</v>
      </c>
      <c r="I61">
        <f t="shared" si="8"/>
        <v>2.0028901734104048E-05</v>
      </c>
      <c r="J61">
        <f t="shared" si="7"/>
        <v>4.69834286418097</v>
      </c>
    </row>
    <row r="62" spans="1:10" ht="15">
      <c r="A62">
        <v>0</v>
      </c>
      <c r="B62">
        <f t="shared" si="9"/>
        <v>21.599999999999998</v>
      </c>
      <c r="C62">
        <f t="shared" si="1"/>
        <v>21.599999999999998</v>
      </c>
      <c r="D62">
        <f t="shared" si="2"/>
        <v>2.8400000000000003</v>
      </c>
      <c r="E62">
        <f t="shared" si="3"/>
        <v>7.16</v>
      </c>
      <c r="F62">
        <f t="shared" si="4"/>
        <v>121.6</v>
      </c>
      <c r="G62">
        <f t="shared" si="5"/>
        <v>0.02335526315789474</v>
      </c>
      <c r="H62">
        <f t="shared" si="6"/>
        <v>0.058881578947368424</v>
      </c>
      <c r="I62">
        <f t="shared" si="8"/>
        <v>1.784916201117319E-05</v>
      </c>
      <c r="J62">
        <f t="shared" si="7"/>
        <v>4.748382168485474</v>
      </c>
    </row>
    <row r="63" spans="1:10" ht="15">
      <c r="A63">
        <v>0</v>
      </c>
      <c r="B63">
        <f t="shared" si="9"/>
        <v>23.999999999999996</v>
      </c>
      <c r="C63">
        <f t="shared" si="1"/>
        <v>23.999999999999996</v>
      </c>
      <c r="D63">
        <f t="shared" si="2"/>
        <v>2.6</v>
      </c>
      <c r="E63">
        <f t="shared" si="3"/>
        <v>7.4</v>
      </c>
      <c r="F63">
        <f t="shared" si="4"/>
        <v>124</v>
      </c>
      <c r="G63">
        <f t="shared" si="5"/>
        <v>0.020967741935483872</v>
      </c>
      <c r="H63">
        <f t="shared" si="6"/>
        <v>0.05967741935483871</v>
      </c>
      <c r="I63">
        <f t="shared" si="8"/>
        <v>1.581081081081081E-05</v>
      </c>
      <c r="J63">
        <f t="shared" si="7"/>
        <v>4.801045857984814</v>
      </c>
    </row>
    <row r="64" spans="1:10" ht="15">
      <c r="A64">
        <v>0</v>
      </c>
      <c r="B64">
        <f t="shared" si="9"/>
        <v>26.399999999999995</v>
      </c>
      <c r="C64">
        <f t="shared" si="1"/>
        <v>26.399999999999995</v>
      </c>
      <c r="D64">
        <f t="shared" si="2"/>
        <v>2.3600000000000003</v>
      </c>
      <c r="E64">
        <f t="shared" si="3"/>
        <v>7.64</v>
      </c>
      <c r="F64">
        <f t="shared" si="4"/>
        <v>126.39999999999999</v>
      </c>
      <c r="G64">
        <f t="shared" si="5"/>
        <v>0.01867088607594937</v>
      </c>
      <c r="H64">
        <f t="shared" si="6"/>
        <v>0.06044303797468355</v>
      </c>
      <c r="I64">
        <f t="shared" si="8"/>
        <v>1.3900523560209426E-05</v>
      </c>
      <c r="J64">
        <f t="shared" si="7"/>
        <v>4.8569688418302395</v>
      </c>
    </row>
    <row r="65" spans="1:10" ht="15">
      <c r="A65">
        <v>0</v>
      </c>
      <c r="B65">
        <f t="shared" si="9"/>
        <v>28.799999999999994</v>
      </c>
      <c r="C65">
        <f t="shared" si="1"/>
        <v>28.799999999999994</v>
      </c>
      <c r="D65">
        <f t="shared" si="2"/>
        <v>2.1200000000000006</v>
      </c>
      <c r="E65">
        <f t="shared" si="3"/>
        <v>7.879999999999999</v>
      </c>
      <c r="F65">
        <f t="shared" si="4"/>
        <v>128.79999999999998</v>
      </c>
      <c r="G65">
        <f t="shared" si="5"/>
        <v>0.016459627329192553</v>
      </c>
      <c r="H65">
        <f t="shared" si="6"/>
        <v>0.061180124223602486</v>
      </c>
      <c r="I65">
        <f t="shared" si="8"/>
        <v>1.2106598984771578E-05</v>
      </c>
      <c r="J65">
        <f t="shared" si="7"/>
        <v>4.91697784278546</v>
      </c>
    </row>
    <row r="66" spans="1:10" ht="15">
      <c r="A66">
        <v>0</v>
      </c>
      <c r="B66">
        <f t="shared" si="9"/>
        <v>31.199999999999992</v>
      </c>
      <c r="C66">
        <f t="shared" si="1"/>
        <v>31.199999999999992</v>
      </c>
      <c r="D66">
        <f t="shared" si="2"/>
        <v>1.8800000000000008</v>
      </c>
      <c r="E66">
        <f t="shared" si="3"/>
        <v>8.12</v>
      </c>
      <c r="F66">
        <f t="shared" si="4"/>
        <v>131.2</v>
      </c>
      <c r="G66">
        <f t="shared" si="5"/>
        <v>0.014329268292682934</v>
      </c>
      <c r="H66">
        <f t="shared" si="6"/>
        <v>0.061890243902439024</v>
      </c>
      <c r="I66">
        <f t="shared" si="8"/>
        <v>1.0418719211822665E-05</v>
      </c>
      <c r="J66">
        <f t="shared" si="7"/>
        <v>4.9821856662021515</v>
      </c>
    </row>
    <row r="67" spans="1:10" ht="15">
      <c r="A67">
        <v>0</v>
      </c>
      <c r="B67">
        <f t="shared" si="9"/>
        <v>33.599999999999994</v>
      </c>
      <c r="C67">
        <f t="shared" si="1"/>
        <v>33.599999999999994</v>
      </c>
      <c r="D67">
        <f t="shared" si="2"/>
        <v>1.6400000000000006</v>
      </c>
      <c r="E67">
        <f t="shared" si="3"/>
        <v>8.36</v>
      </c>
      <c r="F67">
        <f t="shared" si="4"/>
        <v>133.6</v>
      </c>
      <c r="G67">
        <f t="shared" si="5"/>
        <v>0.012275449101796412</v>
      </c>
      <c r="H67">
        <f t="shared" si="6"/>
        <v>0.0625748502994012</v>
      </c>
      <c r="I67">
        <f t="shared" si="8"/>
        <v>8.827751196172254E-06</v>
      </c>
      <c r="J67">
        <f t="shared" si="7"/>
        <v>5.054149915615975</v>
      </c>
    </row>
    <row r="68" spans="1:10" ht="15">
      <c r="A68">
        <v>0</v>
      </c>
      <c r="B68">
        <f t="shared" si="9"/>
        <v>35.99999999999999</v>
      </c>
      <c r="C68">
        <f t="shared" si="1"/>
        <v>35.99999999999999</v>
      </c>
      <c r="D68">
        <f t="shared" si="2"/>
        <v>1.4000000000000004</v>
      </c>
      <c r="E68">
        <f t="shared" si="3"/>
        <v>8.6</v>
      </c>
      <c r="F68">
        <f t="shared" si="4"/>
        <v>136</v>
      </c>
      <c r="G68">
        <f t="shared" si="5"/>
        <v>0.010294117647058827</v>
      </c>
      <c r="H68">
        <f t="shared" si="6"/>
        <v>0.06323529411764706</v>
      </c>
      <c r="I68">
        <f t="shared" si="8"/>
        <v>7.3255813953488405E-06</v>
      </c>
      <c r="J68">
        <f t="shared" si="7"/>
        <v>5.135157901789986</v>
      </c>
    </row>
    <row r="69" spans="1:10" ht="15">
      <c r="A69">
        <v>0</v>
      </c>
      <c r="B69">
        <f t="shared" si="9"/>
        <v>38.39999999999999</v>
      </c>
      <c r="C69">
        <f t="shared" si="1"/>
        <v>38.39999999999999</v>
      </c>
      <c r="D69">
        <f t="shared" si="2"/>
        <v>1.1600000000000006</v>
      </c>
      <c r="E69">
        <f t="shared" si="3"/>
        <v>8.84</v>
      </c>
      <c r="F69">
        <f t="shared" si="4"/>
        <v>138.39999999999998</v>
      </c>
      <c r="G69">
        <f t="shared" si="5"/>
        <v>0.008381502890173417</v>
      </c>
      <c r="H69">
        <f t="shared" si="6"/>
        <v>0.0638728323699422</v>
      </c>
      <c r="I69">
        <f t="shared" si="8"/>
        <v>5.904977375565615E-06</v>
      </c>
      <c r="J69">
        <f t="shared" si="7"/>
        <v>5.228781762010811</v>
      </c>
    </row>
    <row r="70" spans="1:10" ht="15">
      <c r="A70">
        <v>0</v>
      </c>
      <c r="B70">
        <f t="shared" si="9"/>
        <v>40.79999999999999</v>
      </c>
      <c r="C70">
        <f t="shared" si="1"/>
        <v>40.79999999999999</v>
      </c>
      <c r="D70">
        <f t="shared" si="2"/>
        <v>0.9200000000000008</v>
      </c>
      <c r="E70">
        <f t="shared" si="3"/>
        <v>9.079999999999998</v>
      </c>
      <c r="F70">
        <f t="shared" si="4"/>
        <v>140.79999999999998</v>
      </c>
      <c r="G70">
        <f t="shared" si="5"/>
        <v>0.006534090909090916</v>
      </c>
      <c r="H70">
        <f t="shared" si="6"/>
        <v>0.06448863636363636</v>
      </c>
      <c r="I70">
        <f t="shared" si="8"/>
        <v>4.5594713656387725E-06</v>
      </c>
      <c r="J70">
        <f t="shared" si="7"/>
        <v>5.3410855074001855</v>
      </c>
    </row>
    <row r="71" spans="1:10" ht="15">
      <c r="A71">
        <v>0</v>
      </c>
      <c r="B71">
        <f t="shared" si="9"/>
        <v>43.19999999999999</v>
      </c>
      <c r="C71">
        <f t="shared" si="1"/>
        <v>43.19999999999999</v>
      </c>
      <c r="D71">
        <f t="shared" si="2"/>
        <v>0.6800000000000006</v>
      </c>
      <c r="E71">
        <f t="shared" si="3"/>
        <v>9.32</v>
      </c>
      <c r="F71">
        <f t="shared" si="4"/>
        <v>143.2</v>
      </c>
      <c r="G71">
        <f t="shared" si="5"/>
        <v>0.004748603351955312</v>
      </c>
      <c r="H71">
        <f t="shared" si="6"/>
        <v>0.06508379888268156</v>
      </c>
      <c r="I71">
        <f t="shared" si="8"/>
        <v>3.2832618025751105E-06</v>
      </c>
      <c r="J71">
        <f t="shared" si="7"/>
        <v>5.483694485872401</v>
      </c>
    </row>
    <row r="72" spans="1:10" ht="15">
      <c r="A72">
        <v>0</v>
      </c>
      <c r="B72">
        <f t="shared" si="9"/>
        <v>45.59999999999999</v>
      </c>
      <c r="C72">
        <f t="shared" si="1"/>
        <v>45.59999999999999</v>
      </c>
      <c r="D72">
        <f t="shared" si="2"/>
        <v>0.4400000000000013</v>
      </c>
      <c r="E72">
        <f t="shared" si="3"/>
        <v>9.559999999999999</v>
      </c>
      <c r="F72">
        <f t="shared" si="4"/>
        <v>145.6</v>
      </c>
      <c r="G72">
        <f t="shared" si="5"/>
        <v>0.0030219780219780308</v>
      </c>
      <c r="H72">
        <f t="shared" si="6"/>
        <v>0.06565934065934065</v>
      </c>
      <c r="I72">
        <f t="shared" si="8"/>
        <v>2.071129707112977E-06</v>
      </c>
      <c r="J72">
        <f t="shared" si="7"/>
        <v>5.683792702014568</v>
      </c>
    </row>
    <row r="73" spans="1:10" ht="15">
      <c r="A73">
        <v>0</v>
      </c>
      <c r="B73">
        <f t="shared" si="9"/>
        <v>47.999999999999986</v>
      </c>
      <c r="C73">
        <f t="shared" si="1"/>
        <v>47.999999999999986</v>
      </c>
      <c r="D73">
        <f t="shared" si="2"/>
        <v>0.20000000000000107</v>
      </c>
      <c r="E73">
        <f t="shared" si="3"/>
        <v>9.799999999999999</v>
      </c>
      <c r="F73">
        <f t="shared" si="4"/>
        <v>148</v>
      </c>
      <c r="G73">
        <f t="shared" si="5"/>
        <v>0.0013513513513513586</v>
      </c>
      <c r="H73">
        <f t="shared" si="6"/>
        <v>0.0662162162162162</v>
      </c>
      <c r="I73">
        <f t="shared" si="8"/>
        <v>9.183673469387807E-07</v>
      </c>
      <c r="J73">
        <f t="shared" si="7"/>
        <v>6.036983566253167</v>
      </c>
    </row>
  </sheetData>
  <printOptions/>
  <pageMargins left="0.5" right="0.5" top="0.5" bottom="0.5" header="0.5" footer="0.5"/>
  <pageSetup horizontalDpi="300" verticalDpi="300" orientation="landscape" scale="1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Widener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Van Bramer</dc:creator>
  <cp:keywords/>
  <dc:description/>
  <cp:lastModifiedBy>Scott Van Bramer</cp:lastModifiedBy>
  <dcterms:created xsi:type="dcterms:W3CDTF">2000-03-06T14:53:05Z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